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rv-file.intranet.huttwil.ch\User\a.hovhannisyan\home\Desktop\"/>
    </mc:Choice>
  </mc:AlternateContent>
  <bookViews>
    <workbookView xWindow="0" yWindow="0" windowWidth="28800" windowHeight="13545"/>
  </bookViews>
  <sheets>
    <sheet name="Tabelle1" sheetId="1" r:id="rId1"/>
    <sheet name="Tabelle2" sheetId="2" r:id="rId2"/>
    <sheet name="Tabelle3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" i="1" l="1"/>
  <c r="J11" i="1"/>
  <c r="F41" i="1"/>
  <c r="G34" i="1"/>
  <c r="C34" i="1"/>
  <c r="F40" i="1" s="1"/>
  <c r="J23" i="1"/>
  <c r="F23" i="1"/>
  <c r="J22" i="1"/>
  <c r="F22" i="1"/>
  <c r="J21" i="1"/>
  <c r="F21" i="1"/>
  <c r="J20" i="1"/>
  <c r="F20" i="1"/>
  <c r="J19" i="1"/>
  <c r="F19" i="1"/>
  <c r="J18" i="1"/>
  <c r="J24" i="1" s="1"/>
  <c r="F18" i="1"/>
  <c r="F24" i="1" s="1"/>
  <c r="G14" i="1"/>
  <c r="F14" i="1"/>
  <c r="J13" i="1"/>
  <c r="G13" i="1"/>
  <c r="F13" i="1"/>
  <c r="J12" i="1"/>
  <c r="J15" i="1" s="1"/>
  <c r="G12" i="1"/>
  <c r="F12" i="1"/>
  <c r="G11" i="1"/>
  <c r="F11" i="1"/>
  <c r="G15" i="1" l="1"/>
  <c r="J27" i="1"/>
  <c r="C41" i="1" s="1"/>
  <c r="F15" i="1"/>
  <c r="F45" i="1"/>
  <c r="F46" i="1" s="1"/>
  <c r="G25" i="1"/>
  <c r="F25" i="1"/>
  <c r="J41" i="1"/>
  <c r="F39" i="1"/>
  <c r="G27" i="1" l="1"/>
  <c r="C40" i="1" s="1"/>
  <c r="J40" i="1" s="1"/>
  <c r="F48" i="1"/>
  <c r="C52" i="1" s="1"/>
  <c r="F52" i="1" s="1"/>
  <c r="F27" i="1"/>
  <c r="C39" i="1" s="1"/>
  <c r="J39" i="1" s="1"/>
  <c r="F47" i="1"/>
  <c r="C51" i="1" s="1"/>
  <c r="F51" i="1" s="1"/>
</calcChain>
</file>

<file path=xl/sharedStrings.xml><?xml version="1.0" encoding="utf-8"?>
<sst xmlns="http://schemas.openxmlformats.org/spreadsheetml/2006/main" count="80" uniqueCount="57">
  <si>
    <t>Parkplatzberechnung Gemeinde Huttwil</t>
  </si>
  <si>
    <t>eBau-Nr.:</t>
  </si>
  <si>
    <t>Eingang:</t>
  </si>
  <si>
    <t>Gesuchsteller</t>
  </si>
  <si>
    <t>Standort</t>
  </si>
  <si>
    <t>Bauvorhaben</t>
  </si>
  <si>
    <t>Nutzung</t>
  </si>
  <si>
    <t>Ans.</t>
  </si>
  <si>
    <t>Motorfahrzeuge</t>
  </si>
  <si>
    <t>Zweiräder</t>
  </si>
  <si>
    <t>Wohnnutzung (Art. 51 BauV)</t>
  </si>
  <si>
    <t>Anz. Whg</t>
  </si>
  <si>
    <t>Min.</t>
  </si>
  <si>
    <t>Max.</t>
  </si>
  <si>
    <t>Art. 54c BauV</t>
  </si>
  <si>
    <t>Bei 1 Wohnung</t>
  </si>
  <si>
    <t>1-4</t>
  </si>
  <si>
    <t>Bei 2 Wohnungen</t>
  </si>
  <si>
    <t>1-5</t>
  </si>
  <si>
    <t>Bei 3 Wohnungen</t>
  </si>
  <si>
    <t>2-7</t>
  </si>
  <si>
    <t>Ab 4 Wohnungen</t>
  </si>
  <si>
    <t>0.5-2</t>
  </si>
  <si>
    <t>Total</t>
  </si>
  <si>
    <t>Übrige Nutzungen (Art. 52 BauV)</t>
  </si>
  <si>
    <t>GF in m2</t>
  </si>
  <si>
    <t>n</t>
  </si>
  <si>
    <t>GF/n</t>
  </si>
  <si>
    <t>je 100 m2/GF</t>
  </si>
  <si>
    <t>Restaurant</t>
  </si>
  <si>
    <t>Einkaufen, Freizeit, Kultur</t>
  </si>
  <si>
    <t>Hotel</t>
  </si>
  <si>
    <t>Arbeiten, Gewerbe, Dienstleistungen</t>
  </si>
  <si>
    <t>Spital, Heim</t>
  </si>
  <si>
    <t>Schule</t>
  </si>
  <si>
    <t>Zwischentotal</t>
  </si>
  <si>
    <t>Total Abstellplätze gerundet</t>
  </si>
  <si>
    <t>Nachweis der bestehenden Abstellplätze</t>
  </si>
  <si>
    <t>ungedeckt</t>
  </si>
  <si>
    <t>gedeckt</t>
  </si>
  <si>
    <t>Kontrolle</t>
  </si>
  <si>
    <t>Soll</t>
  </si>
  <si>
    <t>Ist</t>
  </si>
  <si>
    <t>Erfüllt</t>
  </si>
  <si>
    <t>min.</t>
  </si>
  <si>
    <t>nein</t>
  </si>
  <si>
    <t>ja</t>
  </si>
  <si>
    <t>max.</t>
  </si>
  <si>
    <r>
      <rPr>
        <b/>
        <sz val="10"/>
        <color theme="1"/>
        <rFont val="Arial"/>
        <family val="2"/>
      </rPr>
      <t>Grosse Vorhaben</t>
    </r>
    <r>
      <rPr>
        <sz val="10"/>
        <color theme="1"/>
        <rFont val="Arial"/>
        <family val="2"/>
      </rPr>
      <t xml:space="preserve"> (GF/n &gt; 200)</t>
    </r>
  </si>
  <si>
    <t>Grundbedarf</t>
  </si>
  <si>
    <t>erlaubt</t>
  </si>
  <si>
    <t>Anwenden</t>
  </si>
  <si>
    <t>Anzahl</t>
  </si>
  <si>
    <t>Anzahl erlaubt</t>
  </si>
  <si>
    <t>Minimum</t>
  </si>
  <si>
    <t>Maximum</t>
  </si>
  <si>
    <t>Ort, Datum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</si>
</sst>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 * #,##0.00_ ;_ * \-#,##0.00_ ;_ * &quot;-&quot;??_ ;_ @_ "/>
    <numFmt numFmtId="164" formatCode="_ * #,##0_ ;_ * \-#,##0_ ;_ * &quot;-&quot;??_ ;_ @_ "/>
  </numFmts>
  <fonts count="6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5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6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0" xfId="0" applyBorder="1"/>
    <xf numFmtId="0" fontId="0" fillId="0" borderId="1" xfId="0" applyBorder="1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3" fillId="2" borderId="0" xfId="0" applyFont="1" applyFill="1" applyAlignment="1" applyProtection="1">
      <alignment horizontal="right"/>
      <protection locked="0"/>
    </xf>
    <xf numFmtId="16" fontId="3" fillId="0" borderId="0" xfId="0" quotePrefix="1" applyNumberFormat="1" applyFont="1" applyAlignment="1">
      <alignment horizontal="center"/>
    </xf>
    <xf numFmtId="0" fontId="3" fillId="3" borderId="0" xfId="0" applyFont="1" applyFill="1" applyAlignment="1">
      <alignment horizontal="right"/>
    </xf>
    <xf numFmtId="0" fontId="3" fillId="0" borderId="0" xfId="0" applyFont="1" applyAlignment="1">
      <alignment horizontal="center"/>
    </xf>
    <xf numFmtId="0" fontId="3" fillId="0" borderId="0" xfId="0" quotePrefix="1" applyFont="1" applyAlignment="1">
      <alignment horizontal="center"/>
    </xf>
    <xf numFmtId="0" fontId="3" fillId="3" borderId="3" xfId="0" applyFont="1" applyFill="1" applyBorder="1" applyAlignment="1">
      <alignment horizontal="right"/>
    </xf>
    <xf numFmtId="0" fontId="5" fillId="4" borderId="0" xfId="0" applyFont="1" applyFill="1" applyAlignment="1">
      <alignment horizontal="right"/>
    </xf>
    <xf numFmtId="0" fontId="3" fillId="0" borderId="0" xfId="0" applyFont="1" applyAlignment="1">
      <alignment horizontal="right"/>
    </xf>
    <xf numFmtId="164" fontId="3" fillId="2" borderId="0" xfId="1" applyNumberFormat="1" applyFont="1" applyFill="1" applyAlignment="1" applyProtection="1">
      <alignment horizontal="center"/>
      <protection locked="0"/>
    </xf>
    <xf numFmtId="1" fontId="3" fillId="3" borderId="0" xfId="0" applyNumberFormat="1" applyFont="1" applyFill="1" applyAlignment="1">
      <alignment horizontal="right"/>
    </xf>
    <xf numFmtId="1" fontId="3" fillId="3" borderId="0" xfId="0" applyNumberFormat="1" applyFont="1" applyFill="1" applyAlignment="1"/>
    <xf numFmtId="1" fontId="3" fillId="3" borderId="3" xfId="0" applyNumberFormat="1" applyFont="1" applyFill="1" applyBorder="1" applyAlignment="1">
      <alignment horizontal="right"/>
    </xf>
    <xf numFmtId="1" fontId="3" fillId="3" borderId="3" xfId="0" applyNumberFormat="1" applyFont="1" applyFill="1" applyBorder="1" applyAlignment="1"/>
    <xf numFmtId="1" fontId="3" fillId="0" borderId="0" xfId="0" applyNumberFormat="1" applyFont="1" applyAlignment="1">
      <alignment horizontal="right"/>
    </xf>
    <xf numFmtId="1" fontId="3" fillId="4" borderId="0" xfId="0" applyNumberFormat="1" applyFont="1" applyFill="1" applyAlignment="1"/>
    <xf numFmtId="1" fontId="3" fillId="4" borderId="0" xfId="0" applyNumberFormat="1" applyFont="1" applyFill="1" applyAlignment="1">
      <alignment horizontal="right"/>
    </xf>
    <xf numFmtId="0" fontId="4" fillId="0" borderId="4" xfId="0" applyFont="1" applyBorder="1"/>
    <xf numFmtId="0" fontId="3" fillId="0" borderId="5" xfId="0" applyFont="1" applyBorder="1"/>
    <xf numFmtId="1" fontId="4" fillId="0" borderId="5" xfId="0" applyNumberFormat="1" applyFont="1" applyBorder="1" applyAlignment="1">
      <alignment horizontal="right"/>
    </xf>
    <xf numFmtId="0" fontId="4" fillId="0" borderId="5" xfId="0" applyFont="1" applyBorder="1" applyAlignment="1">
      <alignment horizontal="right"/>
    </xf>
    <xf numFmtId="1" fontId="4" fillId="0" borderId="6" xfId="0" applyNumberFormat="1" applyFont="1" applyBorder="1" applyAlignment="1">
      <alignment horizontal="right"/>
    </xf>
    <xf numFmtId="0" fontId="3" fillId="0" borderId="0" xfId="0" applyFont="1" applyFill="1"/>
    <xf numFmtId="0" fontId="3" fillId="2" borderId="3" xfId="0" applyFont="1" applyFill="1" applyBorder="1" applyAlignment="1" applyProtection="1">
      <alignment horizontal="right"/>
      <protection locked="0"/>
    </xf>
    <xf numFmtId="0" fontId="4" fillId="4" borderId="0" xfId="0" applyFont="1" applyFill="1" applyAlignment="1">
      <alignment horizontal="right"/>
    </xf>
    <xf numFmtId="0" fontId="4" fillId="0" borderId="0" xfId="0" applyFont="1" applyFill="1" applyAlignment="1">
      <alignment horizontal="center"/>
    </xf>
    <xf numFmtId="0" fontId="4" fillId="5" borderId="7" xfId="0" applyFont="1" applyFill="1" applyBorder="1"/>
    <xf numFmtId="0" fontId="3" fillId="5" borderId="8" xfId="0" applyFont="1" applyFill="1" applyBorder="1"/>
    <xf numFmtId="0" fontId="3" fillId="5" borderId="9" xfId="0" applyFont="1" applyFill="1" applyBorder="1"/>
    <xf numFmtId="0" fontId="3" fillId="5" borderId="10" xfId="0" applyFont="1" applyFill="1" applyBorder="1"/>
    <xf numFmtId="0" fontId="3" fillId="5" borderId="0" xfId="0" applyFont="1" applyFill="1" applyBorder="1"/>
    <xf numFmtId="0" fontId="5" fillId="5" borderId="0" xfId="0" applyFont="1" applyFill="1" applyBorder="1" applyAlignment="1">
      <alignment horizontal="center"/>
    </xf>
    <xf numFmtId="0" fontId="5" fillId="5" borderId="0" xfId="0" applyFont="1" applyFill="1" applyBorder="1"/>
    <xf numFmtId="0" fontId="5" fillId="5" borderId="11" xfId="0" applyFont="1" applyFill="1" applyBorder="1" applyAlignment="1">
      <alignment horizontal="center"/>
    </xf>
    <xf numFmtId="1" fontId="3" fillId="5" borderId="0" xfId="0" applyNumberFormat="1" applyFont="1" applyFill="1" applyBorder="1" applyAlignment="1">
      <alignment horizontal="center"/>
    </xf>
    <xf numFmtId="0" fontId="3" fillId="5" borderId="0" xfId="0" applyFont="1" applyFill="1" applyBorder="1" applyAlignment="1">
      <alignment horizontal="center"/>
    </xf>
    <xf numFmtId="0" fontId="4" fillId="5" borderId="11" xfId="0" applyFont="1" applyFill="1" applyBorder="1" applyAlignment="1">
      <alignment horizontal="center"/>
    </xf>
    <xf numFmtId="0" fontId="3" fillId="5" borderId="12" xfId="0" applyFont="1" applyFill="1" applyBorder="1"/>
    <xf numFmtId="0" fontId="3" fillId="5" borderId="13" xfId="0" applyFont="1" applyFill="1" applyBorder="1"/>
    <xf numFmtId="1" fontId="3" fillId="5" borderId="13" xfId="0" applyNumberFormat="1" applyFont="1" applyFill="1" applyBorder="1" applyAlignment="1">
      <alignment horizontal="center"/>
    </xf>
    <xf numFmtId="0" fontId="3" fillId="5" borderId="13" xfId="0" applyFont="1" applyFill="1" applyBorder="1" applyAlignment="1">
      <alignment horizontal="center"/>
    </xf>
    <xf numFmtId="0" fontId="4" fillId="5" borderId="14" xfId="0" applyFont="1" applyFill="1" applyBorder="1" applyAlignment="1">
      <alignment horizontal="center"/>
    </xf>
    <xf numFmtId="1" fontId="3" fillId="3" borderId="0" xfId="0" applyNumberFormat="1" applyFont="1" applyFill="1" applyAlignment="1">
      <alignment horizontal="center"/>
    </xf>
    <xf numFmtId="0" fontId="5" fillId="5" borderId="8" xfId="0" applyFont="1" applyFill="1" applyBorder="1" applyAlignment="1">
      <alignment horizontal="center"/>
    </xf>
    <xf numFmtId="0" fontId="5" fillId="5" borderId="8" xfId="0" applyFont="1" applyFill="1" applyBorder="1"/>
    <xf numFmtId="0" fontId="4" fillId="5" borderId="0" xfId="0" applyFont="1" applyFill="1" applyBorder="1" applyAlignment="1">
      <alignment horizontal="center"/>
    </xf>
    <xf numFmtId="0" fontId="3" fillId="5" borderId="11" xfId="0" applyFont="1" applyFill="1" applyBorder="1"/>
    <xf numFmtId="0" fontId="4" fillId="5" borderId="13" xfId="0" applyFont="1" applyFill="1" applyBorder="1" applyAlignment="1">
      <alignment horizontal="center"/>
    </xf>
    <xf numFmtId="0" fontId="3" fillId="5" borderId="14" xfId="0" applyFont="1" applyFill="1" applyBorder="1"/>
    <xf numFmtId="0" fontId="3" fillId="0" borderId="0" xfId="0" applyFont="1" applyFill="1" applyBorder="1"/>
    <xf numFmtId="0" fontId="3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3" fillId="2" borderId="2" xfId="0" applyFont="1" applyFill="1" applyBorder="1" applyAlignment="1" applyProtection="1">
      <protection locked="0"/>
    </xf>
    <xf numFmtId="0" fontId="0" fillId="0" borderId="2" xfId="0" applyBorder="1" applyAlignment="1" applyProtection="1">
      <protection locked="0"/>
    </xf>
    <xf numFmtId="0" fontId="0" fillId="0" borderId="2" xfId="0" applyBorder="1" applyAlignment="1"/>
    <xf numFmtId="0" fontId="3" fillId="2" borderId="2" xfId="0" applyFont="1" applyFill="1" applyBorder="1" applyAlignment="1"/>
  </cellXfs>
  <cellStyles count="2">
    <cellStyle name="Komma" xfId="1" builtinId="3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2"/>
  <sheetViews>
    <sheetView tabSelected="1" workbookViewId="0"/>
  </sheetViews>
  <sheetFormatPr baseColWidth="10" defaultRowHeight="14.25" x14ac:dyDescent="0.2"/>
  <cols>
    <col min="1" max="2" width="13.625" customWidth="1"/>
    <col min="3" max="3" width="8.25" customWidth="1"/>
    <col min="4" max="4" width="3.625" customWidth="1"/>
    <col min="5" max="5" width="5.25" customWidth="1"/>
    <col min="6" max="6" width="8.25" customWidth="1"/>
    <col min="7" max="7" width="9" customWidth="1"/>
    <col min="8" max="8" width="2.625" customWidth="1"/>
    <col min="9" max="9" width="5.75" customWidth="1"/>
    <col min="10" max="10" width="8.375" customWidth="1"/>
    <col min="12" max="12" width="6.375" hidden="1" customWidth="1"/>
    <col min="13" max="13" width="6.25" hidden="1" customWidth="1"/>
  </cols>
  <sheetData>
    <row r="1" spans="1:13" ht="15.75" x14ac:dyDescent="0.25">
      <c r="A1" s="1" t="s">
        <v>0</v>
      </c>
      <c r="G1" s="2" t="s">
        <v>1</v>
      </c>
      <c r="I1" s="3"/>
      <c r="J1" s="3"/>
    </row>
    <row r="2" spans="1:13" x14ac:dyDescent="0.2">
      <c r="G2" s="2" t="s">
        <v>2</v>
      </c>
      <c r="I2" s="4"/>
      <c r="J2" s="4"/>
    </row>
    <row r="4" spans="1:13" x14ac:dyDescent="0.2">
      <c r="A4" s="2" t="s">
        <v>3</v>
      </c>
      <c r="B4" s="58"/>
      <c r="C4" s="59"/>
      <c r="D4" s="59"/>
      <c r="E4" s="59"/>
      <c r="F4" s="59"/>
      <c r="G4" s="59"/>
      <c r="H4" s="59"/>
      <c r="I4" s="59"/>
      <c r="J4" s="59"/>
    </row>
    <row r="5" spans="1:13" x14ac:dyDescent="0.2">
      <c r="A5" s="2" t="s">
        <v>4</v>
      </c>
      <c r="B5" s="60"/>
      <c r="C5" s="61"/>
      <c r="D5" s="61"/>
      <c r="E5" s="61"/>
      <c r="F5" s="61"/>
      <c r="G5" s="61"/>
      <c r="H5" s="61"/>
      <c r="I5" s="61"/>
      <c r="J5" s="61"/>
    </row>
    <row r="6" spans="1:13" x14ac:dyDescent="0.2">
      <c r="A6" s="2" t="s">
        <v>5</v>
      </c>
      <c r="B6" s="60"/>
      <c r="C6" s="61"/>
      <c r="D6" s="61"/>
      <c r="E6" s="61"/>
      <c r="F6" s="61"/>
      <c r="G6" s="61"/>
      <c r="H6" s="61"/>
      <c r="I6" s="61"/>
      <c r="J6" s="61"/>
    </row>
    <row r="7" spans="1:13" x14ac:dyDescent="0.2">
      <c r="A7" s="2"/>
      <c r="B7" s="2"/>
      <c r="C7" s="2"/>
      <c r="D7" s="2"/>
      <c r="E7" s="2"/>
      <c r="F7" s="2"/>
      <c r="G7" s="2"/>
      <c r="H7" s="2"/>
      <c r="I7" s="2"/>
      <c r="J7" s="2"/>
    </row>
    <row r="8" spans="1:13" x14ac:dyDescent="0.2">
      <c r="A8" s="2"/>
      <c r="B8" s="2"/>
      <c r="C8" s="2"/>
      <c r="D8" s="2"/>
      <c r="E8" s="2"/>
      <c r="F8" s="2"/>
      <c r="G8" s="2"/>
      <c r="H8" s="2"/>
      <c r="I8" s="2"/>
      <c r="J8" s="2"/>
    </row>
    <row r="9" spans="1:13" x14ac:dyDescent="0.2">
      <c r="A9" s="5" t="s">
        <v>6</v>
      </c>
      <c r="B9" s="2"/>
      <c r="C9" s="2"/>
      <c r="D9" s="2"/>
      <c r="E9" s="6" t="s">
        <v>7</v>
      </c>
      <c r="F9" s="5" t="s">
        <v>8</v>
      </c>
      <c r="G9" s="5"/>
      <c r="H9" s="5"/>
      <c r="I9" s="6" t="s">
        <v>7</v>
      </c>
      <c r="J9" s="5" t="s">
        <v>9</v>
      </c>
    </row>
    <row r="10" spans="1:13" x14ac:dyDescent="0.2">
      <c r="A10" s="7" t="s">
        <v>10</v>
      </c>
      <c r="B10" s="2"/>
      <c r="C10" s="8" t="s">
        <v>11</v>
      </c>
      <c r="D10" s="2"/>
      <c r="E10" s="2"/>
      <c r="F10" s="8" t="s">
        <v>12</v>
      </c>
      <c r="G10" s="8" t="s">
        <v>13</v>
      </c>
      <c r="H10" s="2"/>
      <c r="I10" s="7" t="s">
        <v>14</v>
      </c>
      <c r="J10" s="2"/>
    </row>
    <row r="11" spans="1:13" x14ac:dyDescent="0.2">
      <c r="A11" s="2" t="s">
        <v>15</v>
      </c>
      <c r="B11" s="2"/>
      <c r="C11" s="9">
        <v>0</v>
      </c>
      <c r="D11" s="2"/>
      <c r="E11" s="10" t="s">
        <v>16</v>
      </c>
      <c r="F11" s="11">
        <f>PRODUCT(C11*L11)</f>
        <v>0</v>
      </c>
      <c r="G11" s="11">
        <f>PRODUCT(C11*M11)</f>
        <v>0</v>
      </c>
      <c r="H11" s="2"/>
      <c r="I11" s="12">
        <v>2</v>
      </c>
      <c r="J11" s="11">
        <f>PRODUCT(C11*I11)</f>
        <v>0</v>
      </c>
      <c r="L11">
        <v>1</v>
      </c>
      <c r="M11">
        <v>4</v>
      </c>
    </row>
    <row r="12" spans="1:13" x14ac:dyDescent="0.2">
      <c r="A12" s="2" t="s">
        <v>17</v>
      </c>
      <c r="B12" s="2"/>
      <c r="C12" s="9">
        <v>0</v>
      </c>
      <c r="D12" s="2"/>
      <c r="E12" s="13" t="s">
        <v>18</v>
      </c>
      <c r="F12" s="11">
        <f>PRODUCT(C12*L12)</f>
        <v>0</v>
      </c>
      <c r="G12" s="11">
        <f>PRODUCT(C12*M12)</f>
        <v>0</v>
      </c>
      <c r="H12" s="2"/>
      <c r="I12" s="12">
        <v>2</v>
      </c>
      <c r="J12" s="11">
        <f>PRODUCT(C12*I12)</f>
        <v>0</v>
      </c>
      <c r="L12">
        <v>1</v>
      </c>
      <c r="M12">
        <v>5</v>
      </c>
    </row>
    <row r="13" spans="1:13" x14ac:dyDescent="0.2">
      <c r="A13" s="2" t="s">
        <v>19</v>
      </c>
      <c r="B13" s="2"/>
      <c r="C13" s="9">
        <v>0</v>
      </c>
      <c r="D13" s="2"/>
      <c r="E13" s="13" t="s">
        <v>20</v>
      </c>
      <c r="F13" s="11">
        <f>PRODUCT(C13*L13)</f>
        <v>0</v>
      </c>
      <c r="G13" s="11">
        <f>PRODUCT(C13*M13)</f>
        <v>0</v>
      </c>
      <c r="H13" s="2"/>
      <c r="I13" s="12">
        <v>2</v>
      </c>
      <c r="J13" s="11">
        <f>PRODUCT(C13*I13)</f>
        <v>0</v>
      </c>
      <c r="L13">
        <v>2</v>
      </c>
      <c r="M13">
        <v>7</v>
      </c>
    </row>
    <row r="14" spans="1:13" x14ac:dyDescent="0.2">
      <c r="A14" s="2" t="s">
        <v>21</v>
      </c>
      <c r="B14" s="2"/>
      <c r="C14" s="9">
        <v>0</v>
      </c>
      <c r="D14" s="2"/>
      <c r="E14" s="13" t="s">
        <v>22</v>
      </c>
      <c r="F14" s="14">
        <f>PRODUCT(C14*L14)</f>
        <v>0</v>
      </c>
      <c r="G14" s="14">
        <f>PRODUCT(C14*M14)</f>
        <v>0</v>
      </c>
      <c r="H14" s="2"/>
      <c r="I14" s="12">
        <v>2</v>
      </c>
      <c r="J14" s="14">
        <f>PRODUCT(C14*I14)</f>
        <v>0</v>
      </c>
      <c r="L14">
        <v>0.5</v>
      </c>
      <c r="M14">
        <v>2</v>
      </c>
    </row>
    <row r="15" spans="1:13" x14ac:dyDescent="0.2">
      <c r="A15" s="7" t="s">
        <v>23</v>
      </c>
      <c r="B15" s="2"/>
      <c r="C15" s="2"/>
      <c r="D15" s="2"/>
      <c r="E15" s="2"/>
      <c r="F15" s="15">
        <f>SUM(F11:F14)</f>
        <v>0</v>
      </c>
      <c r="G15" s="15">
        <f>SUM(G11:G14)</f>
        <v>0</v>
      </c>
      <c r="H15" s="7"/>
      <c r="I15" s="7"/>
      <c r="J15" s="15">
        <f>SUM(J11:J14)</f>
        <v>0</v>
      </c>
    </row>
    <row r="16" spans="1:13" x14ac:dyDescent="0.2">
      <c r="A16" s="2"/>
      <c r="B16" s="2"/>
      <c r="C16" s="2"/>
      <c r="D16" s="2"/>
      <c r="E16" s="2"/>
      <c r="F16" s="2"/>
      <c r="G16" s="2"/>
      <c r="H16" s="2"/>
      <c r="I16" s="2"/>
      <c r="J16" s="2"/>
    </row>
    <row r="17" spans="1:13" x14ac:dyDescent="0.2">
      <c r="A17" s="2" t="s">
        <v>24</v>
      </c>
      <c r="B17" s="2"/>
      <c r="C17" s="16" t="s">
        <v>25</v>
      </c>
      <c r="D17" s="2"/>
      <c r="E17" s="12" t="s">
        <v>26</v>
      </c>
      <c r="F17" s="16" t="s">
        <v>27</v>
      </c>
      <c r="G17" s="16"/>
      <c r="H17" s="2"/>
      <c r="I17" s="2"/>
      <c r="J17" s="16" t="s">
        <v>28</v>
      </c>
    </row>
    <row r="18" spans="1:13" x14ac:dyDescent="0.2">
      <c r="A18" s="2" t="s">
        <v>29</v>
      </c>
      <c r="B18" s="2"/>
      <c r="C18" s="17">
        <v>0</v>
      </c>
      <c r="D18" s="2"/>
      <c r="E18" s="12">
        <v>15</v>
      </c>
      <c r="F18" s="18">
        <f>PRODUCT(C18/E18)</f>
        <v>0</v>
      </c>
      <c r="G18" s="16"/>
      <c r="H18" s="2"/>
      <c r="I18" s="12">
        <v>3</v>
      </c>
      <c r="J18" s="19">
        <f>PRODUCT(C18/L18*I18)</f>
        <v>0</v>
      </c>
      <c r="L18">
        <v>100</v>
      </c>
    </row>
    <row r="19" spans="1:13" x14ac:dyDescent="0.2">
      <c r="A19" s="2" t="s">
        <v>30</v>
      </c>
      <c r="B19" s="2"/>
      <c r="C19" s="17">
        <v>0</v>
      </c>
      <c r="D19" s="2"/>
      <c r="E19" s="12">
        <v>20</v>
      </c>
      <c r="F19" s="18">
        <f>PRODUCT(C19/E19)</f>
        <v>0</v>
      </c>
      <c r="G19" s="16"/>
      <c r="H19" s="2"/>
      <c r="I19" s="12">
        <v>3</v>
      </c>
      <c r="J19" s="19">
        <f t="shared" ref="J19:J23" si="0">PRODUCT(C19/L19*I19)</f>
        <v>0</v>
      </c>
      <c r="L19">
        <v>100</v>
      </c>
    </row>
    <row r="20" spans="1:13" x14ac:dyDescent="0.2">
      <c r="A20" s="2" t="s">
        <v>31</v>
      </c>
      <c r="B20" s="2"/>
      <c r="C20" s="17">
        <v>0</v>
      </c>
      <c r="D20" s="2"/>
      <c r="E20" s="12">
        <v>30</v>
      </c>
      <c r="F20" s="18">
        <f t="shared" ref="F20:F23" si="1">PRODUCT(C20/E20)</f>
        <v>0</v>
      </c>
      <c r="G20" s="16"/>
      <c r="H20" s="2"/>
      <c r="I20" s="12">
        <v>2</v>
      </c>
      <c r="J20" s="19">
        <f t="shared" si="0"/>
        <v>0</v>
      </c>
      <c r="L20">
        <v>100</v>
      </c>
    </row>
    <row r="21" spans="1:13" x14ac:dyDescent="0.2">
      <c r="A21" s="2" t="s">
        <v>32</v>
      </c>
      <c r="B21" s="2"/>
      <c r="C21" s="17">
        <v>0</v>
      </c>
      <c r="D21" s="2"/>
      <c r="E21" s="12">
        <v>50</v>
      </c>
      <c r="F21" s="18">
        <f t="shared" si="1"/>
        <v>0</v>
      </c>
      <c r="G21" s="16"/>
      <c r="H21" s="2"/>
      <c r="I21" s="12">
        <v>2</v>
      </c>
      <c r="J21" s="19">
        <f t="shared" si="0"/>
        <v>0</v>
      </c>
      <c r="L21">
        <v>100</v>
      </c>
    </row>
    <row r="22" spans="1:13" x14ac:dyDescent="0.2">
      <c r="A22" s="2" t="s">
        <v>33</v>
      </c>
      <c r="B22" s="2"/>
      <c r="C22" s="17">
        <v>0</v>
      </c>
      <c r="D22" s="2"/>
      <c r="E22" s="12">
        <v>100</v>
      </c>
      <c r="F22" s="18">
        <f t="shared" si="1"/>
        <v>0</v>
      </c>
      <c r="G22" s="16"/>
      <c r="H22" s="2"/>
      <c r="I22" s="12">
        <v>1</v>
      </c>
      <c r="J22" s="19">
        <f t="shared" si="0"/>
        <v>0</v>
      </c>
      <c r="L22">
        <v>100</v>
      </c>
    </row>
    <row r="23" spans="1:13" x14ac:dyDescent="0.2">
      <c r="A23" s="2" t="s">
        <v>34</v>
      </c>
      <c r="B23" s="2"/>
      <c r="C23" s="17">
        <v>0</v>
      </c>
      <c r="D23" s="2"/>
      <c r="E23" s="12">
        <v>120</v>
      </c>
      <c r="F23" s="20">
        <f t="shared" si="1"/>
        <v>0</v>
      </c>
      <c r="G23" s="16"/>
      <c r="H23" s="2"/>
      <c r="I23" s="12">
        <v>10</v>
      </c>
      <c r="J23" s="21">
        <f t="shared" si="0"/>
        <v>0</v>
      </c>
      <c r="L23">
        <v>100</v>
      </c>
    </row>
    <row r="24" spans="1:13" x14ac:dyDescent="0.2">
      <c r="A24" s="7" t="s">
        <v>35</v>
      </c>
      <c r="B24" s="2"/>
      <c r="C24" s="2"/>
      <c r="D24" s="2"/>
      <c r="E24" s="2"/>
      <c r="F24" s="22">
        <f>SUM(F18:F23)</f>
        <v>0</v>
      </c>
      <c r="G24" s="16"/>
      <c r="H24" s="2"/>
      <c r="I24" s="2"/>
      <c r="J24" s="23">
        <f>SUM(J18:J23)</f>
        <v>0</v>
      </c>
    </row>
    <row r="25" spans="1:13" x14ac:dyDescent="0.2">
      <c r="A25" s="7" t="s">
        <v>23</v>
      </c>
      <c r="B25" s="2"/>
      <c r="C25" s="2"/>
      <c r="D25" s="2"/>
      <c r="E25" s="2"/>
      <c r="F25" s="24">
        <f>PRODUCT((F24*L25)-L26)</f>
        <v>-3</v>
      </c>
      <c r="G25" s="24">
        <f>PRODUCT((F24*M25)+M26)</f>
        <v>5</v>
      </c>
      <c r="H25" s="2"/>
      <c r="I25" s="2"/>
      <c r="J25" s="2"/>
      <c r="L25">
        <v>0.6</v>
      </c>
      <c r="M25">
        <v>0.8</v>
      </c>
    </row>
    <row r="26" spans="1:13" ht="15" thickBo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L26">
        <v>3</v>
      </c>
      <c r="M26">
        <v>5</v>
      </c>
    </row>
    <row r="27" spans="1:13" ht="15" thickBot="1" x14ac:dyDescent="0.25">
      <c r="A27" s="25" t="s">
        <v>36</v>
      </c>
      <c r="B27" s="26"/>
      <c r="C27" s="26"/>
      <c r="D27" s="26"/>
      <c r="E27" s="26"/>
      <c r="F27" s="27">
        <f>F25+F15</f>
        <v>-3</v>
      </c>
      <c r="G27" s="27">
        <f>G25+G15</f>
        <v>5</v>
      </c>
      <c r="H27" s="28"/>
      <c r="I27" s="28"/>
      <c r="J27" s="29">
        <f>J24+J15</f>
        <v>0</v>
      </c>
    </row>
    <row r="28" spans="1:13" x14ac:dyDescent="0.2">
      <c r="A28" s="2"/>
      <c r="B28" s="2"/>
      <c r="C28" s="2"/>
      <c r="D28" s="2"/>
      <c r="E28" s="2"/>
      <c r="F28" s="2"/>
      <c r="G28" s="2"/>
      <c r="H28" s="2"/>
      <c r="I28" s="2"/>
      <c r="J28" s="2"/>
    </row>
    <row r="29" spans="1:13" s="2" customFormat="1" ht="12.75" x14ac:dyDescent="0.2"/>
    <row r="30" spans="1:13" s="2" customFormat="1" ht="12.75" x14ac:dyDescent="0.2">
      <c r="A30" s="5" t="s">
        <v>37</v>
      </c>
    </row>
    <row r="31" spans="1:13" s="2" customFormat="1" ht="12.75" x14ac:dyDescent="0.2">
      <c r="A31" s="7" t="s">
        <v>8</v>
      </c>
      <c r="E31" s="7" t="s">
        <v>9</v>
      </c>
    </row>
    <row r="32" spans="1:13" s="2" customFormat="1" ht="12.75" x14ac:dyDescent="0.2">
      <c r="A32" s="2" t="s">
        <v>38</v>
      </c>
      <c r="C32" s="9">
        <v>0</v>
      </c>
      <c r="E32" s="2" t="s">
        <v>38</v>
      </c>
      <c r="F32" s="30"/>
      <c r="G32" s="9">
        <v>0</v>
      </c>
    </row>
    <row r="33" spans="1:13" s="2" customFormat="1" ht="12.75" x14ac:dyDescent="0.2">
      <c r="A33" s="2" t="s">
        <v>39</v>
      </c>
      <c r="C33" s="31">
        <v>0</v>
      </c>
      <c r="E33" s="2" t="s">
        <v>39</v>
      </c>
      <c r="F33" s="30"/>
      <c r="G33" s="31">
        <v>0</v>
      </c>
    </row>
    <row r="34" spans="1:13" s="2" customFormat="1" ht="12.75" x14ac:dyDescent="0.2">
      <c r="A34" s="5" t="s">
        <v>23</v>
      </c>
      <c r="C34" s="32">
        <f>SUM(C32:C33)</f>
        <v>0</v>
      </c>
      <c r="E34" s="2" t="s">
        <v>23</v>
      </c>
      <c r="F34" s="30"/>
      <c r="G34" s="32">
        <f>SUM(G32:G33)</f>
        <v>0</v>
      </c>
    </row>
    <row r="35" spans="1:13" s="2" customFormat="1" ht="12.75" x14ac:dyDescent="0.2">
      <c r="A35" s="5"/>
      <c r="C35" s="33"/>
      <c r="D35" s="30"/>
      <c r="E35" s="30"/>
      <c r="F35" s="30"/>
      <c r="G35" s="33"/>
      <c r="H35" s="30"/>
    </row>
    <row r="36" spans="1:13" s="2" customFormat="1" ht="13.5" thickBot="1" x14ac:dyDescent="0.25"/>
    <row r="37" spans="1:13" s="2" customFormat="1" ht="12.75" x14ac:dyDescent="0.2">
      <c r="A37" s="34" t="s">
        <v>40</v>
      </c>
      <c r="B37" s="35"/>
      <c r="C37" s="35"/>
      <c r="D37" s="35"/>
      <c r="E37" s="35"/>
      <c r="F37" s="35"/>
      <c r="G37" s="35"/>
      <c r="H37" s="35"/>
      <c r="I37" s="35"/>
      <c r="J37" s="36"/>
    </row>
    <row r="38" spans="1:13" s="2" customFormat="1" ht="12.75" x14ac:dyDescent="0.2">
      <c r="A38" s="37"/>
      <c r="B38" s="38"/>
      <c r="C38" s="39" t="s">
        <v>41</v>
      </c>
      <c r="D38" s="40"/>
      <c r="E38" s="40"/>
      <c r="F38" s="39" t="s">
        <v>42</v>
      </c>
      <c r="G38" s="38"/>
      <c r="H38" s="38"/>
      <c r="I38" s="38"/>
      <c r="J38" s="41" t="s">
        <v>43</v>
      </c>
    </row>
    <row r="39" spans="1:13" s="2" customFormat="1" ht="12.75" x14ac:dyDescent="0.2">
      <c r="A39" s="37" t="s">
        <v>8</v>
      </c>
      <c r="B39" s="38" t="s">
        <v>44</v>
      </c>
      <c r="C39" s="42">
        <f>F27</f>
        <v>-3</v>
      </c>
      <c r="D39" s="38"/>
      <c r="E39" s="38"/>
      <c r="F39" s="43">
        <f>C34</f>
        <v>0</v>
      </c>
      <c r="G39" s="38"/>
      <c r="H39" s="38"/>
      <c r="I39" s="38"/>
      <c r="J39" s="44" t="str">
        <f>IF(F39&gt;C39,M39,L39)</f>
        <v>ja</v>
      </c>
      <c r="L39" s="2" t="s">
        <v>45</v>
      </c>
      <c r="M39" s="2" t="s">
        <v>46</v>
      </c>
    </row>
    <row r="40" spans="1:13" s="2" customFormat="1" ht="12.75" x14ac:dyDescent="0.2">
      <c r="A40" s="37"/>
      <c r="B40" s="38" t="s">
        <v>47</v>
      </c>
      <c r="C40" s="42">
        <f>G27</f>
        <v>5</v>
      </c>
      <c r="D40" s="38"/>
      <c r="E40" s="38"/>
      <c r="F40" s="43">
        <f>C34</f>
        <v>0</v>
      </c>
      <c r="G40" s="38"/>
      <c r="H40" s="38"/>
      <c r="I40" s="38"/>
      <c r="J40" s="44" t="str">
        <f>IF(F40&gt;C40,L40,M40)</f>
        <v>ja</v>
      </c>
      <c r="L40" s="2" t="s">
        <v>45</v>
      </c>
      <c r="M40" s="2" t="s">
        <v>46</v>
      </c>
    </row>
    <row r="41" spans="1:13" s="2" customFormat="1" ht="13.5" thickBot="1" x14ac:dyDescent="0.25">
      <c r="A41" s="45" t="s">
        <v>9</v>
      </c>
      <c r="B41" s="46"/>
      <c r="C41" s="47">
        <f>J27</f>
        <v>0</v>
      </c>
      <c r="D41" s="46"/>
      <c r="E41" s="46"/>
      <c r="F41" s="48">
        <f>G34</f>
        <v>0</v>
      </c>
      <c r="G41" s="46"/>
      <c r="H41" s="46"/>
      <c r="I41" s="46"/>
      <c r="J41" s="49" t="str">
        <f>IF(F41&gt;C41,M41,L41)</f>
        <v>nein</v>
      </c>
      <c r="L41" s="2" t="s">
        <v>45</v>
      </c>
      <c r="M41" s="2" t="s">
        <v>46</v>
      </c>
    </row>
    <row r="42" spans="1:13" s="2" customFormat="1" ht="12.75" x14ac:dyDescent="0.2"/>
    <row r="43" spans="1:13" s="2" customFormat="1" ht="12.75" x14ac:dyDescent="0.2"/>
    <row r="44" spans="1:13" s="2" customFormat="1" ht="12.75" x14ac:dyDescent="0.2">
      <c r="A44" s="2" t="s">
        <v>48</v>
      </c>
    </row>
    <row r="45" spans="1:13" s="2" customFormat="1" ht="12.75" x14ac:dyDescent="0.2">
      <c r="A45" s="2" t="s">
        <v>27</v>
      </c>
      <c r="F45" s="50">
        <f>IF(F24&gt;200,F24,0)</f>
        <v>0</v>
      </c>
    </row>
    <row r="46" spans="1:13" s="2" customFormat="1" ht="12.75" x14ac:dyDescent="0.2">
      <c r="A46" s="2" t="s">
        <v>49</v>
      </c>
      <c r="F46" s="50">
        <f>PRODUCT((F45*L47)+M47)</f>
        <v>50</v>
      </c>
    </row>
    <row r="47" spans="1:13" s="2" customFormat="1" ht="12.75" x14ac:dyDescent="0.2">
      <c r="A47" s="2" t="s">
        <v>12</v>
      </c>
      <c r="F47" s="50">
        <f>F25</f>
        <v>-3</v>
      </c>
      <c r="L47" s="2">
        <v>0.25</v>
      </c>
      <c r="M47" s="2">
        <v>50</v>
      </c>
    </row>
    <row r="48" spans="1:13" s="2" customFormat="1" ht="12.75" x14ac:dyDescent="0.2">
      <c r="A48" s="2" t="s">
        <v>13</v>
      </c>
      <c r="C48" s="2" t="s">
        <v>50</v>
      </c>
      <c r="D48" s="2">
        <v>165</v>
      </c>
      <c r="F48" s="50">
        <f>G25</f>
        <v>5</v>
      </c>
    </row>
    <row r="49" spans="1:13" s="2" customFormat="1" ht="13.5" thickBot="1" x14ac:dyDescent="0.25"/>
    <row r="50" spans="1:13" s="2" customFormat="1" ht="12.75" x14ac:dyDescent="0.2">
      <c r="A50" s="34" t="s">
        <v>51</v>
      </c>
      <c r="B50" s="35"/>
      <c r="C50" s="51" t="s">
        <v>52</v>
      </c>
      <c r="D50" s="52"/>
      <c r="E50" s="52"/>
      <c r="F50" s="51" t="s">
        <v>43</v>
      </c>
      <c r="G50" s="35"/>
      <c r="H50" s="35"/>
      <c r="I50" s="52" t="s">
        <v>53</v>
      </c>
      <c r="J50" s="36"/>
    </row>
    <row r="51" spans="1:13" s="2" customFormat="1" ht="12.75" x14ac:dyDescent="0.2">
      <c r="A51" s="37" t="s">
        <v>54</v>
      </c>
      <c r="B51" s="38"/>
      <c r="C51" s="42">
        <f>F47</f>
        <v>-3</v>
      </c>
      <c r="D51" s="38"/>
      <c r="E51" s="38"/>
      <c r="F51" s="53" t="str">
        <f>IF(C51&lt;D48,M51,L51)</f>
        <v>ja</v>
      </c>
      <c r="G51" s="38"/>
      <c r="H51" s="38"/>
      <c r="I51" s="38"/>
      <c r="J51" s="54"/>
      <c r="L51" s="2" t="s">
        <v>45</v>
      </c>
      <c r="M51" s="2" t="s">
        <v>46</v>
      </c>
    </row>
    <row r="52" spans="1:13" s="2" customFormat="1" ht="13.5" thickBot="1" x14ac:dyDescent="0.25">
      <c r="A52" s="45" t="s">
        <v>55</v>
      </c>
      <c r="B52" s="46"/>
      <c r="C52" s="47">
        <f>F48</f>
        <v>5</v>
      </c>
      <c r="D52" s="46"/>
      <c r="E52" s="46"/>
      <c r="F52" s="55" t="str">
        <f>IF(C52&lt;D48,M52,L52)</f>
        <v>ja</v>
      </c>
      <c r="G52" s="46"/>
      <c r="H52" s="46"/>
      <c r="I52" s="46">
        <v>165</v>
      </c>
      <c r="J52" s="56"/>
      <c r="L52" s="2" t="s">
        <v>45</v>
      </c>
      <c r="M52" s="2" t="s">
        <v>46</v>
      </c>
    </row>
    <row r="53" spans="1:13" s="2" customFormat="1" ht="12.75" x14ac:dyDescent="0.2"/>
    <row r="54" spans="1:13" s="2" customFormat="1" ht="12.75" x14ac:dyDescent="0.2"/>
    <row r="55" spans="1:13" s="2" customFormat="1" x14ac:dyDescent="0.2">
      <c r="A55" s="57" t="s">
        <v>56</v>
      </c>
      <c r="B55" s="62"/>
      <c r="C55" s="63"/>
      <c r="D55" s="63"/>
      <c r="E55" s="64"/>
      <c r="F55" s="64"/>
      <c r="G55" s="64"/>
      <c r="H55" s="64"/>
      <c r="I55" s="64"/>
    </row>
    <row r="56" spans="1:13" s="2" customFormat="1" ht="12.75" x14ac:dyDescent="0.2"/>
    <row r="57" spans="1:13" s="2" customFormat="1" x14ac:dyDescent="0.2">
      <c r="A57" s="2" t="s">
        <v>3</v>
      </c>
      <c r="B57" s="65"/>
      <c r="C57" s="64"/>
      <c r="D57" s="64"/>
      <c r="E57" s="64"/>
      <c r="F57" s="64"/>
      <c r="G57" s="64"/>
      <c r="H57" s="64"/>
      <c r="I57" s="64"/>
    </row>
    <row r="58" spans="1:13" s="2" customFormat="1" ht="12.75" x14ac:dyDescent="0.2"/>
    <row r="59" spans="1:13" s="2" customFormat="1" ht="12.75" x14ac:dyDescent="0.2">
      <c r="A59" s="30"/>
    </row>
    <row r="60" spans="1:13" s="2" customFormat="1" ht="12.75" x14ac:dyDescent="0.2"/>
    <row r="61" spans="1:13" s="2" customFormat="1" ht="12.75" x14ac:dyDescent="0.2"/>
    <row r="62" spans="1:13" s="2" customFormat="1" ht="12.75" x14ac:dyDescent="0.2"/>
  </sheetData>
  <sheetProtection sheet="1" objects="1" scenarios="1"/>
  <mergeCells count="5">
    <mergeCell ref="B4:J4"/>
    <mergeCell ref="B5:J5"/>
    <mergeCell ref="B6:J6"/>
    <mergeCell ref="B55:I55"/>
    <mergeCell ref="B57:I57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25" x14ac:dyDescent="0.2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25" x14ac:dyDescent="0.2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Angelina Hovhannisyan</dc:creator>
  <cp:lastModifiedBy>Angelina Hovhannisyan</cp:lastModifiedBy>
  <cp:lastPrinted>2026-03-26T15:40:07Z</cp:lastPrinted>
  <dcterms:created xsi:type="dcterms:W3CDTF">2026-03-26T15:39:35Z</dcterms:created>
  <dcterms:modified xsi:type="dcterms:W3CDTF">2026-03-26T15:45:43Z</dcterms:modified>
</cp:coreProperties>
</file>